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60" windowHeight="11325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E28" i="1"/>
  <c r="E29" s="1"/>
  <c r="I17"/>
  <c r="F17"/>
  <c r="J17" s="1"/>
  <c r="E17" s="1"/>
  <c r="J16"/>
  <c r="E16" s="1"/>
  <c r="J15"/>
  <c r="E15" s="1"/>
  <c r="J14"/>
  <c r="E14" s="1"/>
  <c r="J13"/>
  <c r="E13" s="1"/>
  <c r="J12"/>
  <c r="E12" s="1"/>
  <c r="I11"/>
  <c r="I18" s="1"/>
  <c r="E11"/>
  <c r="H11" s="1"/>
  <c r="E10"/>
  <c r="E18" s="1"/>
  <c r="F9"/>
  <c r="D9"/>
  <c r="D18" s="1"/>
  <c r="F18" l="1"/>
  <c r="H10"/>
  <c r="G11"/>
  <c r="H13"/>
  <c r="G13"/>
  <c r="H15"/>
  <c r="G15"/>
  <c r="G17"/>
  <c r="H17"/>
  <c r="H12"/>
  <c r="G12"/>
  <c r="H14"/>
  <c r="G14"/>
  <c r="H16"/>
  <c r="G16"/>
  <c r="H9"/>
  <c r="H18" s="1"/>
  <c r="G9"/>
  <c r="G18" s="1"/>
</calcChain>
</file>

<file path=xl/sharedStrings.xml><?xml version="1.0" encoding="utf-8"?>
<sst xmlns="http://schemas.openxmlformats.org/spreadsheetml/2006/main" count="59" uniqueCount="43">
  <si>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</si>
  <si>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</si>
  <si>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</si>
  <si>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</si>
  <si>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</si>
  <si>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</si>
  <si>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</si>
  <si>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</si>
  <si>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</si>
  <si>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Т/О и текущий ремонт внутридомового оборудования</t>
  </si>
  <si>
    <t>тыс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</si>
  <si>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</si>
  <si>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</si>
  <si>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</si>
  <si>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</si>
  <si>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</si>
  <si>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</si>
  <si>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</si>
  <si>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</si>
  <si>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</si>
  <si>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</si>
  <si>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</si>
  <si>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</si>
  <si>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 xml:space="preserve">Поступило заявок </t>
  </si>
  <si>
    <t>шт</t>
  </si>
  <si>
    <t xml:space="preserve">Выполнено заявок </t>
  </si>
  <si>
    <t>Факт выполненого текущего ремонта</t>
  </si>
  <si>
    <t>Генеральный директор ООО "НЖК</t>
  </si>
  <si>
    <t>М.В. Сечина</t>
  </si>
  <si>
    <t>(платежи населения оплаченные)</t>
  </si>
  <si>
    <t>Обслуживание ИТП</t>
  </si>
  <si>
    <t>Задолженность по адресной программе капитального ремонта:</t>
  </si>
  <si>
    <t>Отчет о доходах и расходах за 2014 год по жилому дому ул. Дружбы Народов  29/3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</si>
  <si>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</si>
  <si>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01.01.14г.(+долг,       -переплата)</t>
  </si>
  <si>
    <t>Всего задолженность по кварплате и текущему ремонту на 01.01.15г.(с учетом долга на начало года)</t>
  </si>
  <si>
    <t>Тех. обслуживание</t>
  </si>
  <si>
    <t>Текущий ремонт</t>
  </si>
  <si>
    <t>Основные показатели жилого дома за 2014 год</t>
  </si>
  <si>
    <t>99,51-88,29=11,22</t>
  </si>
  <si>
    <t>Установка огнетушителей самосрабатывающих (мусорокамера 1,2 под.)</t>
  </si>
  <si>
    <t>Покос травы</t>
  </si>
  <si>
    <t xml:space="preserve">кв. 66а,34,37,69,86,90 на сумму - 4648,43 руб.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</si>
</sst>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right"/>
    </xf>
    <xf numFmtId="2" fontId="2" fillId="2" borderId="16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8" xfId="0" applyFont="1" applyFill="1" applyBorder="1"/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2" fillId="2" borderId="16" xfId="0" applyFont="1" applyFill="1" applyBorder="1" applyAlignment="1">
      <alignment horizontal="right"/>
    </xf>
    <xf numFmtId="0" fontId="0" fillId="2" borderId="16" xfId="0" applyFont="1" applyFill="1" applyBorder="1"/>
    <xf numFmtId="0" fontId="2" fillId="2" borderId="18" xfId="0" applyFont="1" applyFill="1" applyBorder="1"/>
    <xf numFmtId="0" fontId="2" fillId="2" borderId="0" xfId="0" applyFont="1" applyFill="1"/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164" fontId="0" fillId="2" borderId="12" xfId="0" applyNumberFormat="1" applyFont="1" applyFill="1" applyBorder="1" applyAlignment="1">
      <alignment horizontal="center"/>
    </xf>
    <xf numFmtId="164" fontId="0" fillId="0" borderId="0" xfId="0" applyNumberFormat="1"/>
    <xf numFmtId="2" fontId="2" fillId="2" borderId="19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8"/>
  <sheetViews>
    <sheetView tabSelected="1" topLeftCell="A3" workbookViewId="0">
      <selection activeCell="A2" sqref="A2:H32"/>
    </sheetView>
  </sheetViews>
  <sheetFormatPr defaultRowHeight="12.75"/>
  <cols>
    <col min="1" max="1" width="5.28515625" customWidth="1"/>
    <col min="2" max="2" width="65.28515625" customWidth="1"/>
    <col min="3" max="3" width="8.140625" customWidth="1"/>
    <col min="4" max="4" width="13.85546875" customWidth="1"/>
    <col min="5" max="5" width="11.28515625" customWidth="1"/>
    <col min="6" max="6" width="13.5703125" customWidth="1"/>
    <col min="7" max="7" width="17.7109375" customWidth="1"/>
    <col min="8" max="8" width="12" customWidth="1"/>
    <col min="9" max="27" width="0" hidden="1" customWidth="1"/>
  </cols>
  <sheetData>
    <row r="2" spans="1:10" ht="15.75">
      <c r="A2" s="1"/>
      <c r="B2" s="61" t="s">
        <v>32</v>
      </c>
      <c r="C2" s="61"/>
      <c r="D2" s="61"/>
      <c r="E2" s="61"/>
      <c r="F2" s="61"/>
      <c r="G2" s="61"/>
      <c r="H2" s="61"/>
    </row>
    <row r="3" spans="1:10">
      <c r="A3" s="1"/>
      <c r="B3" s="2" t="s">
        <v>0</v>
      </c>
      <c r="C3" s="3">
        <v>3063.05</v>
      </c>
      <c r="D3" s="2" t="s">
        <v>1</v>
      </c>
      <c r="E3" s="1"/>
      <c r="F3" s="1"/>
      <c r="G3" s="1"/>
      <c r="H3" s="1"/>
    </row>
    <row r="4" spans="1:10">
      <c r="A4" s="4"/>
      <c r="B4" s="2" t="s">
        <v>2</v>
      </c>
      <c r="C4" s="5">
        <v>173</v>
      </c>
      <c r="D4" s="2" t="s">
        <v>3</v>
      </c>
      <c r="E4" s="5"/>
      <c r="F4" s="5"/>
      <c r="G4" s="5"/>
      <c r="H4" s="5"/>
    </row>
    <row r="5" spans="1:10" ht="13.5" thickBot="1">
      <c r="A5" s="1"/>
      <c r="B5" s="62"/>
      <c r="C5" s="62"/>
      <c r="D5" s="62"/>
      <c r="E5" s="62"/>
      <c r="F5" s="62"/>
      <c r="G5" s="62"/>
      <c r="H5" s="62"/>
    </row>
    <row r="6" spans="1:10">
      <c r="A6" s="63" t="s">
        <v>4</v>
      </c>
      <c r="B6" s="65" t="s">
        <v>5</v>
      </c>
      <c r="C6" s="65" t="s">
        <v>6</v>
      </c>
      <c r="D6" s="55" t="s">
        <v>33</v>
      </c>
      <c r="E6" s="65" t="s">
        <v>7</v>
      </c>
      <c r="F6" s="65"/>
      <c r="G6" s="55" t="s">
        <v>34</v>
      </c>
      <c r="H6" s="57" t="s">
        <v>35</v>
      </c>
    </row>
    <row r="7" spans="1:10" ht="132.75" customHeight="1">
      <c r="A7" s="64"/>
      <c r="B7" s="56"/>
      <c r="C7" s="56"/>
      <c r="D7" s="56"/>
      <c r="E7" s="6" t="s">
        <v>8</v>
      </c>
      <c r="F7" s="41" t="s">
        <v>29</v>
      </c>
      <c r="G7" s="56"/>
      <c r="H7" s="58"/>
    </row>
    <row r="8" spans="1:10" ht="13.5" thickBot="1">
      <c r="A8" s="7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10">
        <v>8</v>
      </c>
    </row>
    <row r="9" spans="1:10" ht="13.5" thickTop="1">
      <c r="A9" s="11">
        <v>1</v>
      </c>
      <c r="B9" s="12" t="s">
        <v>9</v>
      </c>
      <c r="C9" s="13" t="s">
        <v>10</v>
      </c>
      <c r="D9" s="14">
        <f>226.67-61.04</f>
        <v>165.63</v>
      </c>
      <c r="E9" s="15"/>
      <c r="F9" s="16">
        <f>75.99+1.35</f>
        <v>77.339999999999989</v>
      </c>
      <c r="G9" s="17">
        <f>E9-F9</f>
        <v>-77.339999999999989</v>
      </c>
      <c r="H9" s="18">
        <f>D9+E9-F9</f>
        <v>88.29</v>
      </c>
    </row>
    <row r="10" spans="1:10">
      <c r="A10" s="11">
        <v>2</v>
      </c>
      <c r="B10" s="12" t="s">
        <v>36</v>
      </c>
      <c r="C10" s="13" t="s">
        <v>10</v>
      </c>
      <c r="D10" s="14"/>
      <c r="E10" s="15">
        <f>270.03-0.4</f>
        <v>269.63</v>
      </c>
      <c r="F10" s="16">
        <v>198.16</v>
      </c>
      <c r="G10" s="17"/>
      <c r="H10" s="18">
        <f>D10+E10-F10</f>
        <v>71.47</v>
      </c>
      <c r="I10">
        <v>71.459999999999994</v>
      </c>
    </row>
    <row r="11" spans="1:10">
      <c r="A11" s="11">
        <v>3</v>
      </c>
      <c r="B11" s="12" t="s">
        <v>37</v>
      </c>
      <c r="C11" s="13" t="s">
        <v>10</v>
      </c>
      <c r="D11" s="14"/>
      <c r="E11" s="15">
        <f>178.49-1.87</f>
        <v>176.62</v>
      </c>
      <c r="F11" s="16">
        <v>165.4</v>
      </c>
      <c r="G11" s="17">
        <f t="shared" ref="G11:G17" si="0">E11-F11</f>
        <v>11.219999999999999</v>
      </c>
      <c r="H11" s="18">
        <f>D11+E11-F11</f>
        <v>11.219999999999999</v>
      </c>
      <c r="I11">
        <f>106.18-6.67</f>
        <v>99.51</v>
      </c>
    </row>
    <row r="12" spans="1:10">
      <c r="A12" s="11">
        <v>4</v>
      </c>
      <c r="B12" s="12" t="s">
        <v>11</v>
      </c>
      <c r="C12" s="13" t="s">
        <v>10</v>
      </c>
      <c r="D12" s="14">
        <v>49.22</v>
      </c>
      <c r="E12" s="49">
        <f t="shared" ref="E12:E17" si="1">J12</f>
        <v>121.53999999999999</v>
      </c>
      <c r="F12" s="16">
        <v>121.52</v>
      </c>
      <c r="G12" s="17">
        <f t="shared" si="0"/>
        <v>1.9999999999996021E-2</v>
      </c>
      <c r="H12" s="18">
        <f t="shared" ref="H12:H17" si="2">D12+E12-F12</f>
        <v>49.239999999999995</v>
      </c>
      <c r="I12">
        <v>49.24</v>
      </c>
      <c r="J12" s="50">
        <f>I12-D12+F12</f>
        <v>121.53999999999999</v>
      </c>
    </row>
    <row r="13" spans="1:10">
      <c r="A13" s="11">
        <v>5</v>
      </c>
      <c r="B13" s="19" t="s">
        <v>12</v>
      </c>
      <c r="C13" s="13" t="s">
        <v>10</v>
      </c>
      <c r="D13" s="14">
        <v>40.67</v>
      </c>
      <c r="E13" s="49">
        <f t="shared" si="1"/>
        <v>100.28999999999999</v>
      </c>
      <c r="F13" s="16">
        <v>100.32</v>
      </c>
      <c r="G13" s="17">
        <f t="shared" si="0"/>
        <v>-3.0000000000001137E-2</v>
      </c>
      <c r="H13" s="18">
        <f t="shared" si="2"/>
        <v>40.639999999999986</v>
      </c>
      <c r="I13">
        <v>40.64</v>
      </c>
      <c r="J13" s="50">
        <f t="shared" ref="J13:J17" si="3">I13-D13+F13</f>
        <v>100.28999999999999</v>
      </c>
    </row>
    <row r="14" spans="1:10">
      <c r="A14" s="11">
        <v>6</v>
      </c>
      <c r="B14" s="19" t="s">
        <v>13</v>
      </c>
      <c r="C14" s="13" t="s">
        <v>10</v>
      </c>
      <c r="D14" s="14">
        <v>25</v>
      </c>
      <c r="E14" s="49">
        <f t="shared" si="1"/>
        <v>61.879999999999995</v>
      </c>
      <c r="F14" s="16">
        <v>61.83</v>
      </c>
      <c r="G14" s="17">
        <f t="shared" si="0"/>
        <v>4.9999999999997158E-2</v>
      </c>
      <c r="H14" s="18">
        <f t="shared" si="2"/>
        <v>25.049999999999997</v>
      </c>
      <c r="I14">
        <v>25.05</v>
      </c>
      <c r="J14" s="50">
        <f t="shared" si="3"/>
        <v>61.879999999999995</v>
      </c>
    </row>
    <row r="15" spans="1:10">
      <c r="A15" s="11">
        <v>7</v>
      </c>
      <c r="B15" s="19" t="s">
        <v>14</v>
      </c>
      <c r="C15" s="13" t="s">
        <v>10</v>
      </c>
      <c r="D15" s="14">
        <v>17.29</v>
      </c>
      <c r="E15" s="49">
        <f t="shared" si="1"/>
        <v>48.230000000000004</v>
      </c>
      <c r="F15" s="16">
        <v>48.59</v>
      </c>
      <c r="G15" s="17">
        <f t="shared" si="0"/>
        <v>-0.35999999999999943</v>
      </c>
      <c r="H15" s="18">
        <f t="shared" si="2"/>
        <v>16.930000000000007</v>
      </c>
      <c r="I15">
        <v>16.93</v>
      </c>
      <c r="J15" s="50">
        <f t="shared" si="3"/>
        <v>48.230000000000004</v>
      </c>
    </row>
    <row r="16" spans="1:10">
      <c r="A16" s="11">
        <v>8</v>
      </c>
      <c r="B16" s="19" t="s">
        <v>15</v>
      </c>
      <c r="C16" s="13" t="s">
        <v>10</v>
      </c>
      <c r="D16" s="14">
        <v>27.57</v>
      </c>
      <c r="E16" s="49">
        <f t="shared" si="1"/>
        <v>69.819999999999993</v>
      </c>
      <c r="F16" s="16">
        <v>70.36</v>
      </c>
      <c r="G16" s="17">
        <f t="shared" si="0"/>
        <v>-0.54000000000000625</v>
      </c>
      <c r="H16" s="18">
        <f t="shared" si="2"/>
        <v>27.029999999999987</v>
      </c>
      <c r="I16">
        <v>27.03</v>
      </c>
      <c r="J16" s="50">
        <f t="shared" si="3"/>
        <v>69.819999999999993</v>
      </c>
    </row>
    <row r="17" spans="1:10">
      <c r="A17" s="11">
        <v>9</v>
      </c>
      <c r="B17" s="19" t="s">
        <v>30</v>
      </c>
      <c r="C17" s="13" t="s">
        <v>10</v>
      </c>
      <c r="D17" s="14">
        <v>18.899999999999999</v>
      </c>
      <c r="E17" s="49">
        <f t="shared" si="1"/>
        <v>65.77</v>
      </c>
      <c r="F17" s="16">
        <f>48.16+14.83</f>
        <v>62.989999999999995</v>
      </c>
      <c r="G17" s="17">
        <f t="shared" si="0"/>
        <v>2.7800000000000011</v>
      </c>
      <c r="H17" s="18">
        <f t="shared" si="2"/>
        <v>21.679999999999993</v>
      </c>
      <c r="I17">
        <f>15.29+6.39</f>
        <v>21.68</v>
      </c>
      <c r="J17" s="50">
        <f t="shared" si="3"/>
        <v>65.77</v>
      </c>
    </row>
    <row r="18" spans="1:10" ht="13.5" thickBot="1">
      <c r="A18" s="20"/>
      <c r="B18" s="21" t="s">
        <v>16</v>
      </c>
      <c r="C18" s="13" t="s">
        <v>10</v>
      </c>
      <c r="D18" s="22">
        <f>SUM(D9:D17)</f>
        <v>344.28</v>
      </c>
      <c r="E18" s="22">
        <f t="shared" ref="E18" si="4">SUM(E9:E17)</f>
        <v>913.78</v>
      </c>
      <c r="F18" s="22">
        <f>SUM(F9:F17)</f>
        <v>906.5100000000001</v>
      </c>
      <c r="G18" s="22">
        <f t="shared" ref="G18" si="5">SUM(G9:G17)</f>
        <v>-64.2</v>
      </c>
      <c r="H18" s="22">
        <f>SUM(H9:H17)</f>
        <v>351.54999999999995</v>
      </c>
      <c r="I18" s="51">
        <f>SUM(I10:I17)</f>
        <v>351.54</v>
      </c>
    </row>
    <row r="19" spans="1:10" ht="13.5" thickBot="1">
      <c r="A19" s="59" t="s">
        <v>38</v>
      </c>
      <c r="B19" s="59"/>
      <c r="C19" s="59"/>
      <c r="D19" s="59"/>
      <c r="E19" s="59"/>
      <c r="F19" s="59"/>
      <c r="G19" s="59"/>
      <c r="H19" s="59"/>
    </row>
    <row r="20" spans="1:10">
      <c r="A20" s="23">
        <v>1</v>
      </c>
      <c r="B20" s="24" t="s">
        <v>17</v>
      </c>
      <c r="C20" s="25" t="s">
        <v>1</v>
      </c>
      <c r="D20" s="60"/>
      <c r="E20" s="60"/>
      <c r="F20" s="60"/>
      <c r="G20" s="60"/>
      <c r="H20" s="26">
        <v>7983</v>
      </c>
      <c r="J20" t="s">
        <v>39</v>
      </c>
    </row>
    <row r="21" spans="1:10">
      <c r="A21" s="11">
        <v>2</v>
      </c>
      <c r="B21" s="27" t="s">
        <v>18</v>
      </c>
      <c r="C21" s="28" t="s">
        <v>19</v>
      </c>
      <c r="D21" s="52"/>
      <c r="E21" s="52"/>
      <c r="F21" s="52"/>
      <c r="G21" s="52"/>
      <c r="H21" s="29">
        <v>22094</v>
      </c>
    </row>
    <row r="22" spans="1:10">
      <c r="A22" s="11">
        <v>3</v>
      </c>
      <c r="B22" s="27" t="s">
        <v>20</v>
      </c>
      <c r="C22" s="28" t="s">
        <v>21</v>
      </c>
      <c r="D22" s="52"/>
      <c r="E22" s="52"/>
      <c r="F22" s="52"/>
      <c r="G22" s="52"/>
      <c r="H22" s="29">
        <v>286.89999999999998</v>
      </c>
    </row>
    <row r="23" spans="1:10">
      <c r="A23" s="11">
        <v>4</v>
      </c>
      <c r="B23" s="27" t="s">
        <v>22</v>
      </c>
      <c r="C23" s="28" t="s">
        <v>21</v>
      </c>
      <c r="D23" s="52"/>
      <c r="E23" s="52"/>
      <c r="F23" s="52"/>
      <c r="G23" s="52"/>
      <c r="H23" s="29">
        <v>38.92</v>
      </c>
    </row>
    <row r="24" spans="1:10">
      <c r="A24" s="11">
        <v>5</v>
      </c>
      <c r="B24" s="27" t="s">
        <v>23</v>
      </c>
      <c r="C24" s="28" t="s">
        <v>24</v>
      </c>
      <c r="D24" s="52"/>
      <c r="E24" s="52"/>
      <c r="F24" s="52"/>
      <c r="G24" s="52"/>
      <c r="H24" s="29">
        <v>96</v>
      </c>
    </row>
    <row r="25" spans="1:10" ht="13.5" thickBot="1">
      <c r="A25" s="30">
        <v>6</v>
      </c>
      <c r="B25" s="31" t="s">
        <v>25</v>
      </c>
      <c r="C25" s="32" t="s">
        <v>24</v>
      </c>
      <c r="D25" s="53"/>
      <c r="E25" s="53"/>
      <c r="F25" s="53"/>
      <c r="G25" s="53"/>
      <c r="H25" s="33">
        <v>96</v>
      </c>
    </row>
    <row r="26" spans="1:10" ht="13.5" thickBot="1">
      <c r="A26" s="54" t="s">
        <v>26</v>
      </c>
      <c r="B26" s="54"/>
      <c r="C26" s="54"/>
      <c r="D26" s="54"/>
      <c r="E26" s="54"/>
      <c r="F26" s="54"/>
      <c r="G26" s="54"/>
      <c r="H26" s="54"/>
    </row>
    <row r="27" spans="1:10" ht="13.5" thickBot="1">
      <c r="A27" s="23">
        <v>1</v>
      </c>
      <c r="B27" s="24" t="s">
        <v>40</v>
      </c>
      <c r="C27" s="25" t="s">
        <v>10</v>
      </c>
      <c r="D27" s="34"/>
      <c r="E27" s="26">
        <v>2.66</v>
      </c>
      <c r="F27" s="35"/>
      <c r="G27" s="35"/>
      <c r="H27" s="35"/>
    </row>
    <row r="28" spans="1:10" ht="13.5" thickBot="1">
      <c r="A28" s="11">
        <v>2</v>
      </c>
      <c r="B28" s="27" t="s">
        <v>41</v>
      </c>
      <c r="C28" s="25" t="s">
        <v>10</v>
      </c>
      <c r="D28" s="36"/>
      <c r="E28" s="42">
        <f>1.99+1.73</f>
        <v>3.7199999999999998</v>
      </c>
      <c r="F28" s="35"/>
      <c r="G28" s="35"/>
      <c r="H28" s="35"/>
    </row>
    <row r="29" spans="1:10" ht="13.5" thickBot="1">
      <c r="A29" s="30"/>
      <c r="B29" s="37" t="s">
        <v>16</v>
      </c>
      <c r="C29" s="25" t="s">
        <v>10</v>
      </c>
      <c r="D29" s="38"/>
      <c r="E29" s="39">
        <f>E27+E28</f>
        <v>6.38</v>
      </c>
      <c r="F29" s="35"/>
      <c r="G29" s="35"/>
      <c r="H29" s="35"/>
    </row>
    <row r="30" spans="1:10">
      <c r="A30" s="43"/>
      <c r="B30" s="44"/>
      <c r="C30" s="35"/>
      <c r="D30" s="35"/>
      <c r="E30" s="35"/>
      <c r="F30" s="35"/>
      <c r="G30" s="35"/>
      <c r="H30" s="35"/>
    </row>
    <row r="31" spans="1:10">
      <c r="A31" s="45"/>
      <c r="B31" s="43" t="s">
        <v>31</v>
      </c>
      <c r="C31" s="44"/>
      <c r="D31" s="35"/>
      <c r="E31" s="40"/>
      <c r="F31" s="40"/>
      <c r="G31" s="40"/>
      <c r="H31" s="40"/>
    </row>
    <row r="32" spans="1:10">
      <c r="B32" s="45" t="s">
        <v>42</v>
      </c>
      <c r="C32" s="44"/>
      <c r="D32" s="40"/>
    </row>
    <row r="34" spans="2:5" ht="15">
      <c r="B34" s="46" t="s">
        <v>27</v>
      </c>
      <c r="C34" s="47"/>
      <c r="D34" s="46"/>
      <c r="E34" s="46" t="s">
        <v>28</v>
      </c>
    </row>
    <row r="37" spans="2:5" ht="15">
      <c r="B37" s="46"/>
      <c r="C37" s="47"/>
      <c r="D37" s="46"/>
      <c r="E37" s="46"/>
    </row>
    <row r="38" spans="2:5" ht="14.25">
      <c r="B38" s="48"/>
      <c r="C38" s="48"/>
      <c r="D38" s="48"/>
      <c r="E38" s="48"/>
    </row>
  </sheetData>
  <mergeCells count="17">
    <mergeCell ref="B2:H2"/>
    <mergeCell ref="B5:H5"/>
    <mergeCell ref="A6:A7"/>
    <mergeCell ref="B6:B7"/>
    <mergeCell ref="C6:C7"/>
    <mergeCell ref="D6:D7"/>
    <mergeCell ref="E6:F6"/>
    <mergeCell ref="D23:G23"/>
    <mergeCell ref="D24:G24"/>
    <mergeCell ref="D25:G25"/>
    <mergeCell ref="A26:H26"/>
    <mergeCell ref="G6:G7"/>
    <mergeCell ref="H6:H7"/>
    <mergeCell ref="A19:H19"/>
    <mergeCell ref="D20:G20"/>
    <mergeCell ref="D21:G21"/>
    <mergeCell ref="D22:G22"/>
  </mergeCells>
  <pageMargins left="0.70866141732283472" right="0.23622047244094491" top="0.27559055118110237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2015-03-13T02:58:16Z</cp:lastPrinted>
  <dcterms:created xsi:type="dcterms:W3CDTF">2015-03-04T05:45:40Z</dcterms:created>
  <dcterms:modified xsi:type="dcterms:W3CDTF">2015-03-13T02:58:18Z</dcterms:modified>
</cp:coreProperties>
</file>